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C8C3F56B-EE2C-485D-BC15-4A237BE34D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28" i="3" l="1"/>
  <c r="E28" i="3" s="1"/>
  <c r="A27" i="3"/>
  <c r="C27" i="3" s="1"/>
  <c r="A26" i="3"/>
  <c r="E26" i="3" s="1"/>
  <c r="A25" i="3"/>
  <c r="E25" i="3" s="1"/>
  <c r="A24" i="3"/>
  <c r="C24" i="3" s="1"/>
  <c r="A23" i="3"/>
  <c r="E23" i="3" s="1"/>
  <c r="A22" i="3"/>
  <c r="E22" i="3" s="1"/>
  <c r="A21" i="3"/>
  <c r="C21" i="3" s="1"/>
  <c r="A20" i="3"/>
  <c r="E20" i="3" s="1"/>
  <c r="A19" i="3"/>
  <c r="E19" i="3" s="1"/>
  <c r="G18" i="3"/>
  <c r="A18" i="3"/>
  <c r="D18" i="3" s="1"/>
  <c r="A17" i="3"/>
  <c r="C17" i="3" s="1"/>
  <c r="G16" i="3"/>
  <c r="E16" i="3"/>
  <c r="D16" i="3"/>
  <c r="C16" i="3"/>
  <c r="E21" i="3" l="1"/>
  <c r="E18" i="3"/>
  <c r="D17" i="3"/>
  <c r="D27" i="3"/>
  <c r="D24" i="3"/>
  <c r="E27" i="3"/>
  <c r="E17" i="3"/>
  <c r="G17" i="3"/>
  <c r="D21" i="3"/>
  <c r="E24" i="3"/>
  <c r="C23" i="3"/>
  <c r="C26" i="3"/>
  <c r="D26" i="3"/>
  <c r="C20" i="3"/>
  <c r="D20" i="3"/>
  <c r="D23" i="3"/>
  <c r="C19" i="3"/>
  <c r="C22" i="3"/>
  <c r="C25" i="3"/>
  <c r="C28" i="3"/>
  <c r="C18" i="3"/>
  <c r="D19" i="3"/>
  <c r="D22" i="3"/>
  <c r="D25" i="3"/>
  <c r="D28" i="3"/>
  <c r="C54" i="3"/>
  <c r="C53" i="3"/>
  <c r="C52" i="3"/>
  <c r="C50" i="3"/>
  <c r="C49" i="3"/>
  <c r="C48" i="3"/>
  <c r="C47" i="3"/>
  <c r="C46" i="3"/>
  <c r="E46" i="3"/>
  <c r="E47" i="3"/>
  <c r="E48" i="3"/>
  <c r="E49" i="3"/>
  <c r="E50" i="3"/>
  <c r="E51" i="3"/>
  <c r="E52" i="3"/>
  <c r="E53" i="3"/>
  <c r="E54" i="3"/>
  <c r="E55" i="3"/>
  <c r="E56" i="3"/>
  <c r="D46" i="3"/>
  <c r="D47" i="3"/>
  <c r="D48" i="3"/>
  <c r="D49" i="3"/>
  <c r="D50" i="3"/>
  <c r="D51" i="3"/>
  <c r="D52" i="3"/>
  <c r="D53" i="3"/>
  <c r="D54" i="3"/>
  <c r="D55" i="3"/>
  <c r="D56" i="3"/>
</calcChain>
</file>

<file path=xl/sharedStrings.xml><?xml version="1.0" encoding="utf-8"?>
<sst xmlns="http://schemas.openxmlformats.org/spreadsheetml/2006/main" count="24" uniqueCount="16">
  <si>
    <t>Log10(E.h.o)</t>
  </si>
  <si>
    <t>n=32</t>
  </si>
  <si>
    <t>Klondike</t>
  </si>
  <si>
    <t>Grant Zazula</t>
  </si>
  <si>
    <t>LUM</t>
  </si>
  <si>
    <t>H &amp; C 1973</t>
    <phoneticPr fontId="2"/>
  </si>
  <si>
    <t>Gold Run</t>
    <phoneticPr fontId="2"/>
  </si>
  <si>
    <t>Yukon</t>
    <phoneticPr fontId="1"/>
  </si>
  <si>
    <t>Dawson 32</t>
  </si>
  <si>
    <t>n=29</t>
  </si>
  <si>
    <t>NMC 34793</t>
  </si>
  <si>
    <t>NMC 11630</t>
  </si>
  <si>
    <t>NMC 36152</t>
  </si>
  <si>
    <t>E. lambei; YG</t>
  </si>
  <si>
    <t>MC III</t>
  </si>
  <si>
    <t>MT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</si>
</sst>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#,##0.0"/>
    <numFmt numFmtId="167" formatCode="#,##0.000"/>
  </numFmts>
  <fonts count="7">
    <font>
      <sz val="9"/>
      <name val="Geneva"/>
    </font>
    <font>
      <sz val="14"/>
      <name val="Times New Roman"/>
      <family val="1"/>
    </font>
    <font>
      <sz val="8"/>
      <name val="Verdana"/>
      <family val="2"/>
    </font>
    <font>
      <sz val="14"/>
      <color indexed="10"/>
      <name val="Times New Roman"/>
      <family val="1"/>
    </font>
    <font>
      <sz val="14"/>
      <color indexed="8"/>
      <name val="Times New Roman"/>
      <family val="1"/>
    </font>
    <font>
      <b/>
      <sz val="14"/>
      <color indexed="12"/>
      <name val="Times New Roman"/>
      <family val="1"/>
    </font>
    <font>
      <b/>
      <sz val="14"/>
      <color rgb="FF00B05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left"/>
    </xf>
    <xf numFmtId="167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 wrapText="1"/>
    </xf>
    <xf numFmtId="4" fontId="1" fillId="0" borderId="0" xfId="0" applyNumberFormat="1" applyFont="1"/>
    <xf numFmtId="0" fontId="1" fillId="0" borderId="0" xfId="0" applyFont="1" applyAlignment="1">
      <alignment horizontal="right"/>
    </xf>
    <xf numFmtId="0" fontId="5" fillId="0" borderId="0" xfId="0" applyFont="1"/>
    <xf numFmtId="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6" fillId="0" borderId="0" xfId="0" applyFont="1" applyAlignment="1">
      <alignment horizontal="left" vertical="top"/>
    </xf>
    <xf numFmtId="165" fontId="6" fillId="0" borderId="0" xfId="0" applyNumberFormat="1" applyFont="1"/>
    <xf numFmtId="0" fontId="6" fillId="0" borderId="0" xfId="0" applyFont="1" applyAlignment="1">
      <alignment horizontal="left"/>
    </xf>
    <xf numFmtId="164" fontId="6" fillId="0" borderId="0" xfId="0" applyNumberFormat="1" applyFont="1"/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165" fontId="3" fillId="0" borderId="0" xfId="0" applyNumberFormat="1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979715429276"/>
          <c:y val="6.64452096710548E-2"/>
          <c:w val="0.71079482749661904"/>
          <c:h val="0.82059833943752702"/>
        </c:manualLayout>
      </c:layout>
      <c:lineChart>
        <c:grouping val="standard"/>
        <c:varyColors val="0"/>
        <c:ser>
          <c:idx val="0"/>
          <c:order val="0"/>
          <c:tx>
            <c:strRef>
              <c:f>Feuil1!$C$46</c:f>
              <c:strCache>
                <c:ptCount val="1"/>
                <c:pt idx="0">
                  <c:v>196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Feuil1!$B$47:$B$56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Feuil1!$C$47:$C$56</c:f>
              <c:numCache>
                <c:formatCode>0.000</c:formatCode>
                <c:ptCount val="10"/>
                <c:pt idx="0">
                  <c:v>-8.054431531272499E-3</c:v>
                </c:pt>
                <c:pt idx="1">
                  <c:v>8.8424691306500769E-2</c:v>
                </c:pt>
                <c:pt idx="2">
                  <c:v>4.2484640011213326E-2</c:v>
                </c:pt>
                <c:pt idx="3">
                  <c:v>3.8581627494706172E-2</c:v>
                </c:pt>
                <c:pt idx="5">
                  <c:v>5.9298202958222301E-2</c:v>
                </c:pt>
                <c:pt idx="6">
                  <c:v>6.826483155852614E-2</c:v>
                </c:pt>
                <c:pt idx="7">
                  <c:v>3.7278843119379124E-2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0-9546-9A2A-23FF94DC511D}"/>
            </c:ext>
          </c:extLst>
        </c:ser>
        <c:ser>
          <c:idx val="4"/>
          <c:order val="1"/>
          <c:tx>
            <c:strRef>
              <c:f>Feuil1!$D$46</c:f>
              <c:strCache>
                <c:ptCount val="1"/>
                <c:pt idx="0">
                  <c:v>157.77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Feuil1!$B$47:$B$56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Feuil1!$D$47:$D$56</c:f>
              <c:numCache>
                <c:formatCode>0.000</c:formatCode>
                <c:ptCount val="10"/>
                <c:pt idx="0">
                  <c:v>-3.8643465503453989E-3</c:v>
                </c:pt>
                <c:pt idx="1">
                  <c:v>7.5224942233309777E-2</c:v>
                </c:pt>
                <c:pt idx="2">
                  <c:v>3.6864647371154913E-2</c:v>
                </c:pt>
                <c:pt idx="3">
                  <c:v>3.1349914910833609E-2</c:v>
                </c:pt>
                <c:pt idx="4">
                  <c:v>2.9793100838777731E-2</c:v>
                </c:pt>
                <c:pt idx="5">
                  <c:v>4.3825516302014922E-2</c:v>
                </c:pt>
                <c:pt idx="6">
                  <c:v>5.002168045421973E-2</c:v>
                </c:pt>
                <c:pt idx="7">
                  <c:v>5.4489844307281876E-2</c:v>
                </c:pt>
                <c:pt idx="8">
                  <c:v>4.5473515209348614E-2</c:v>
                </c:pt>
                <c:pt idx="9">
                  <c:v>5.5709773748776614E-2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0-9546-9A2A-23FF94DC511D}"/>
            </c:ext>
          </c:extLst>
        </c:ser>
        <c:ser>
          <c:idx val="1"/>
          <c:order val="2"/>
          <c:tx>
            <c:strRef>
              <c:f>Feuil1!$E$46</c:f>
              <c:strCache>
                <c:ptCount val="1"/>
                <c:pt idx="0">
                  <c:v>306.89</c:v>
                </c:pt>
              </c:strCache>
            </c:strRef>
          </c:tx>
          <c:cat>
            <c:numRef>
              <c:f>Feuil1!$B$47:$B$56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Feuil1!$E$47:$E$56</c:f>
              <c:numCache>
                <c:formatCode>0.000</c:formatCode>
                <c:ptCount val="10"/>
                <c:pt idx="0">
                  <c:v>-1.2611111892899096E-2</c:v>
                </c:pt>
                <c:pt idx="1">
                  <c:v>4.557731396437581E-2</c:v>
                </c:pt>
                <c:pt idx="2">
                  <c:v>1.6765998889043843E-2</c:v>
                </c:pt>
                <c:pt idx="3">
                  <c:v>1.9647582955555354E-2</c:v>
                </c:pt>
                <c:pt idx="4">
                  <c:v>2.2940651837212167E-2</c:v>
                </c:pt>
                <c:pt idx="5">
                  <c:v>3.9198208010026825E-2</c:v>
                </c:pt>
                <c:pt idx="6">
                  <c:v>6.3501041762462185E-2</c:v>
                </c:pt>
                <c:pt idx="7">
                  <c:v>6.1662189115985866E-2</c:v>
                </c:pt>
                <c:pt idx="8">
                  <c:v>6.0707794044910335E-2</c:v>
                </c:pt>
                <c:pt idx="9">
                  <c:v>4.6395186114734699E-2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F0-9546-9A2A-23FF94DC5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957960"/>
        <c:axId val="367961784"/>
      </c:lineChart>
      <c:catAx>
        <c:axId val="3679579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7961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7961784"/>
        <c:scaling>
          <c:orientation val="minMax"/>
          <c:max val="0.2"/>
          <c:min val="-0.0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7957960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747140698321798"/>
          <c:y val="8.7297092671108426E-2"/>
          <c:w val="0.15984078740157481"/>
          <c:h val="0.40125529981829194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685254519571"/>
          <c:y val="8.7719673963789893E-2"/>
          <c:w val="0.631944801581942"/>
          <c:h val="0.76316116348497198"/>
        </c:manualLayout>
      </c:layout>
      <c:lineChart>
        <c:grouping val="standard"/>
        <c:varyColors val="0"/>
        <c:ser>
          <c:idx val="6"/>
          <c:order val="0"/>
          <c:tx>
            <c:strRef>
              <c:f>Feuil1!$C$16</c:f>
              <c:strCache>
                <c:ptCount val="1"/>
                <c:pt idx="0">
                  <c:v>NMC 34793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Feuil1!$C$17:$C$26</c:f>
              <c:numCache>
                <c:formatCode>0.000</c:formatCode>
                <c:ptCount val="10"/>
                <c:pt idx="0">
                  <c:v>-2.3865120713256971E-2</c:v>
                </c:pt>
                <c:pt idx="1">
                  <c:v>6.7833351931797736E-2</c:v>
                </c:pt>
                <c:pt idx="2">
                  <c:v>6.8928090903833672E-2</c:v>
                </c:pt>
                <c:pt idx="3">
                  <c:v>-5.4214432031556292E-3</c:v>
                </c:pt>
                <c:pt idx="4">
                  <c:v>1.0862752917777829E-2</c:v>
                </c:pt>
                <c:pt idx="5">
                  <c:v>1.3768961468037411E-2</c:v>
                </c:pt>
                <c:pt idx="6">
                  <c:v>2.7012055852673855E-2</c:v>
                </c:pt>
                <c:pt idx="7">
                  <c:v>4.747526995056317E-2</c:v>
                </c:pt>
                <c:pt idx="8">
                  <c:v>4.9036134084717409E-2</c:v>
                </c:pt>
                <c:pt idx="9">
                  <c:v>3.5190193511126511E-2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9-ED41-AF81-A5ADA98A0058}"/>
            </c:ext>
          </c:extLst>
        </c:ser>
        <c:ser>
          <c:idx val="7"/>
          <c:order val="1"/>
          <c:tx>
            <c:strRef>
              <c:f>Feuil1!$D$16</c:f>
              <c:strCache>
                <c:ptCount val="1"/>
                <c:pt idx="0">
                  <c:v>NMC 11630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Feuil1!$D$17:$D$26</c:f>
              <c:numCache>
                <c:formatCode>0.000</c:formatCode>
                <c:ptCount val="10"/>
                <c:pt idx="0">
                  <c:v>1.5738296481640823E-2</c:v>
                </c:pt>
                <c:pt idx="1">
                  <c:v>6.7833351931797736E-2</c:v>
                </c:pt>
                <c:pt idx="2">
                  <c:v>5.1199323943401875E-2</c:v>
                </c:pt>
                <c:pt idx="3">
                  <c:v>2.4541780174287542E-2</c:v>
                </c:pt>
                <c:pt idx="4">
                  <c:v>3.3928056986471278E-2</c:v>
                </c:pt>
                <c:pt idx="5">
                  <c:v>1.9163993354743614E-2</c:v>
                </c:pt>
                <c:pt idx="6">
                  <c:v>4.2617129183250002E-2</c:v>
                </c:pt>
                <c:pt idx="7">
                  <c:v>6.044024711493079E-2</c:v>
                </c:pt>
                <c:pt idx="8">
                  <c:v>5.700506375599268E-2</c:v>
                </c:pt>
                <c:pt idx="9">
                  <c:v>5.7854178147070279E-2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9-ED41-AF81-A5ADA98A0058}"/>
            </c:ext>
          </c:extLst>
        </c:ser>
        <c:ser>
          <c:idx val="0"/>
          <c:order val="2"/>
          <c:tx>
            <c:strRef>
              <c:f>Feuil1!$E$16</c:f>
              <c:strCache>
                <c:ptCount val="1"/>
                <c:pt idx="0">
                  <c:v>NMC 36152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Feuil1!$E$17:$E$26</c:f>
              <c:numCache>
                <c:formatCode>0.000</c:formatCode>
                <c:ptCount val="10"/>
                <c:pt idx="0">
                  <c:v>-2.6053006861432859E-2</c:v>
                </c:pt>
                <c:pt idx="1">
                  <c:v>2.3629689439744306E-2</c:v>
                </c:pt>
                <c:pt idx="2">
                  <c:v>3.2715918249388798E-2</c:v>
                </c:pt>
                <c:pt idx="3">
                  <c:v>1.4781942885131238E-2</c:v>
                </c:pt>
                <c:pt idx="4">
                  <c:v>4.8651313807177576E-2</c:v>
                </c:pt>
                <c:pt idx="5">
                  <c:v>-2.8303003514242864E-3</c:v>
                </c:pt>
                <c:pt idx="6">
                  <c:v>3.7477489530838959E-2</c:v>
                </c:pt>
                <c:pt idx="7">
                  <c:v>4.747526995056317E-2</c:v>
                </c:pt>
                <c:pt idx="8">
                  <c:v>6.4830401267949256E-2</c:v>
                </c:pt>
                <c:pt idx="9">
                  <c:v>5.0430160067863383E-2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D9-ED41-AF81-A5ADA98A0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632408"/>
        <c:axId val="243636280"/>
      </c:lineChart>
      <c:catAx>
        <c:axId val="2436324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Geneva"/>
                <a:cs typeface="Times New Roman" panose="02020603050405020304" pitchFamily="18" charset="0"/>
              </a:defRPr>
            </a:pPr>
            <a:endParaRPr lang="en-US"/>
          </a:p>
        </c:txPr>
        <c:crossAx val="243636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3636280"/>
        <c:scaling>
          <c:orientation val="minMax"/>
          <c:max val="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Geneva"/>
                <a:cs typeface="Times New Roman" panose="02020603050405020304" pitchFamily="18" charset="0"/>
              </a:defRPr>
            </a:pPr>
            <a:endParaRPr lang="en-US"/>
          </a:p>
        </c:txPr>
        <c:crossAx val="243632408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92213473315832"/>
          <c:y val="0.2057237845269341"/>
          <c:w val="0.19201141205341685"/>
          <c:h val="0.545695788026496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Genev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" l="0.75" r="0.75" t="1" header="0.4921259845" footer="0.492125984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35</xdr:row>
      <xdr:rowOff>76200</xdr:rowOff>
    </xdr:from>
    <xdr:to>
      <xdr:col>15</xdr:col>
      <xdr:colOff>800100</xdr:colOff>
      <xdr:row>58</xdr:row>
      <xdr:rowOff>101600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546100</xdr:colOff>
      <xdr:row>2</xdr:row>
      <xdr:rowOff>190500</xdr:rowOff>
    </xdr:from>
    <xdr:to>
      <xdr:col>13</xdr:col>
      <xdr:colOff>88900</xdr:colOff>
      <xdr:row>20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9FC01D-AC34-5948-9590-98FC41CE84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152400</xdr:colOff>
      <xdr:row>2</xdr:row>
      <xdr:rowOff>177800</xdr:rowOff>
    </xdr:from>
    <xdr:to>
      <xdr:col>5</xdr:col>
      <xdr:colOff>522816</xdr:colOff>
      <xdr:row>18</xdr:row>
      <xdr:rowOff>194732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EC2DA78-80FD-47AB-97F9-D931310DDBEE}"/>
            </a:ext>
          </a:extLst>
        </xdr:cNvPr>
        <xdr:cNvSpPr txBox="1"/>
      </xdr:nvSpPr>
      <xdr:spPr>
        <a:xfrm>
          <a:off x="3168650" y="635000"/>
          <a:ext cx="37041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127000</xdr:colOff>
      <xdr:row>37</xdr:row>
      <xdr:rowOff>95250</xdr:rowOff>
    </xdr:from>
    <xdr:to>
      <xdr:col>6</xdr:col>
      <xdr:colOff>497416</xdr:colOff>
      <xdr:row>53</xdr:row>
      <xdr:rowOff>112182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635880A-C91D-418B-867F-D4B75AFB901A}"/>
            </a:ext>
          </a:extLst>
        </xdr:cNvPr>
        <xdr:cNvSpPr txBox="1"/>
      </xdr:nvSpPr>
      <xdr:spPr>
        <a:xfrm>
          <a:off x="3829050" y="8553450"/>
          <a:ext cx="37041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8"/>
  <sheetViews>
    <sheetView tabSelected="1" workbookViewId="0">
      <selection activeCell="O10" sqref="O10"/>
    </sheetView>
  </sheetViews>
  <sheetFormatPr defaultColWidth="10.796875" defaultRowHeight="18"/>
  <cols>
    <col min="1" max="1" width="10.796875" style="1"/>
    <col min="2" max="2" width="4.296875" style="18" customWidth="1"/>
    <col min="3" max="16384" width="10.796875" style="1"/>
  </cols>
  <sheetData>
    <row r="1" spans="1:13">
      <c r="A1" s="2" t="s">
        <v>14</v>
      </c>
      <c r="B1" s="2"/>
      <c r="C1" s="4" t="s">
        <v>7</v>
      </c>
      <c r="D1" s="4" t="s">
        <v>7</v>
      </c>
      <c r="E1" s="4" t="s">
        <v>7</v>
      </c>
      <c r="F1" s="2"/>
      <c r="G1" s="2"/>
      <c r="H1" s="2"/>
      <c r="I1" s="2"/>
      <c r="J1" s="2"/>
      <c r="K1" s="2"/>
      <c r="L1" s="2"/>
      <c r="M1" s="2"/>
    </row>
    <row r="2" spans="1:13">
      <c r="A2" s="4"/>
      <c r="B2" s="2"/>
      <c r="C2" s="4" t="s">
        <v>8</v>
      </c>
      <c r="D2" s="4" t="s">
        <v>8</v>
      </c>
      <c r="E2" s="4" t="s">
        <v>8</v>
      </c>
      <c r="F2" s="4"/>
      <c r="G2" s="4"/>
      <c r="H2" s="4"/>
      <c r="I2" s="4"/>
      <c r="J2" s="4"/>
      <c r="K2" s="4"/>
      <c r="L2" s="4"/>
      <c r="M2" s="4"/>
    </row>
    <row r="3" spans="1:13">
      <c r="A3" s="20" t="s">
        <v>9</v>
      </c>
      <c r="B3" s="2"/>
      <c r="C3" s="2" t="s">
        <v>10</v>
      </c>
      <c r="D3" s="2" t="s">
        <v>11</v>
      </c>
      <c r="E3" s="2" t="s">
        <v>12</v>
      </c>
      <c r="F3" s="2"/>
      <c r="G3" s="2"/>
      <c r="H3" s="2"/>
      <c r="I3" s="2"/>
      <c r="J3" s="2"/>
      <c r="K3" s="2"/>
      <c r="L3" s="2"/>
      <c r="M3" s="2"/>
    </row>
    <row r="4" spans="1:13">
      <c r="A4" s="21">
        <v>210.24137931034483</v>
      </c>
      <c r="B4" s="18">
        <v>1</v>
      </c>
      <c r="C4" s="1">
        <v>199</v>
      </c>
      <c r="D4" s="1">
        <v>218</v>
      </c>
      <c r="E4" s="1">
        <v>198</v>
      </c>
    </row>
    <row r="5" spans="1:13">
      <c r="A5" s="21">
        <v>26.517241379310338</v>
      </c>
      <c r="B5" s="18">
        <v>3</v>
      </c>
      <c r="C5" s="1">
        <v>31</v>
      </c>
      <c r="D5" s="1">
        <v>31</v>
      </c>
      <c r="E5" s="1">
        <v>28</v>
      </c>
    </row>
    <row r="6" spans="1:13">
      <c r="A6" s="21">
        <v>21.331034482758621</v>
      </c>
      <c r="B6" s="18">
        <v>4</v>
      </c>
      <c r="C6" s="1">
        <v>25</v>
      </c>
      <c r="D6" s="1">
        <v>24</v>
      </c>
      <c r="E6" s="1">
        <v>23</v>
      </c>
    </row>
    <row r="7" spans="1:13">
      <c r="A7" s="21">
        <v>42.527586206896551</v>
      </c>
      <c r="B7" s="18">
        <v>5</v>
      </c>
      <c r="C7" s="1">
        <v>42</v>
      </c>
      <c r="D7" s="1">
        <v>45</v>
      </c>
      <c r="E7" s="1">
        <v>44</v>
      </c>
    </row>
    <row r="8" spans="1:13">
      <c r="A8" s="21">
        <v>26.820689655172412</v>
      </c>
      <c r="B8" s="18">
        <v>6</v>
      </c>
      <c r="C8" s="1">
        <v>27.5</v>
      </c>
      <c r="D8" s="1">
        <v>29</v>
      </c>
      <c r="E8" s="1">
        <v>30</v>
      </c>
    </row>
    <row r="9" spans="1:13">
      <c r="A9" s="21">
        <v>38.751724137931035</v>
      </c>
      <c r="B9" s="18">
        <v>10</v>
      </c>
      <c r="C9" s="1">
        <v>40</v>
      </c>
      <c r="D9" s="1">
        <v>40.5</v>
      </c>
      <c r="E9" s="1">
        <v>38.5</v>
      </c>
    </row>
    <row r="10" spans="1:13">
      <c r="A10" s="21">
        <v>38.527586206896558</v>
      </c>
      <c r="B10" s="18">
        <v>11</v>
      </c>
      <c r="C10" s="1">
        <v>41</v>
      </c>
      <c r="D10" s="1">
        <v>42.5</v>
      </c>
      <c r="E10" s="1">
        <v>42</v>
      </c>
    </row>
    <row r="11" spans="1:13">
      <c r="A11" s="21">
        <v>29.582758620689649</v>
      </c>
      <c r="B11" s="18">
        <v>12</v>
      </c>
      <c r="C11" s="1">
        <v>33</v>
      </c>
      <c r="D11" s="1">
        <v>34</v>
      </c>
      <c r="E11" s="1">
        <v>33</v>
      </c>
    </row>
    <row r="12" spans="1:13">
      <c r="A12" s="21">
        <v>24.11724137931035</v>
      </c>
      <c r="B12" s="18">
        <v>13</v>
      </c>
      <c r="C12" s="1">
        <v>27</v>
      </c>
      <c r="D12" s="1">
        <v>27.5</v>
      </c>
      <c r="E12" s="1">
        <v>28</v>
      </c>
    </row>
    <row r="13" spans="1:13">
      <c r="A13" s="21">
        <v>25.820689655172412</v>
      </c>
      <c r="B13" s="18">
        <v>14</v>
      </c>
      <c r="C13" s="1">
        <v>28</v>
      </c>
      <c r="D13" s="1">
        <v>29.5</v>
      </c>
      <c r="E13" s="1">
        <v>29</v>
      </c>
    </row>
    <row r="14" spans="1:13">
      <c r="A14" s="21">
        <v>33.948275862068968</v>
      </c>
      <c r="B14" s="18">
        <v>7</v>
      </c>
      <c r="C14" s="1">
        <v>35</v>
      </c>
      <c r="D14" s="1">
        <v>37</v>
      </c>
      <c r="E14" s="1">
        <v>36.5</v>
      </c>
    </row>
    <row r="15" spans="1:13">
      <c r="A15" s="21">
        <v>12.372413793103449</v>
      </c>
      <c r="B15" s="18">
        <v>8</v>
      </c>
      <c r="C15" s="1">
        <v>14</v>
      </c>
      <c r="D15" s="1">
        <v>14</v>
      </c>
      <c r="E15" s="1">
        <v>12</v>
      </c>
    </row>
    <row r="16" spans="1:13">
      <c r="A16" s="1" t="s">
        <v>0</v>
      </c>
      <c r="C16" s="3" t="str">
        <f t="shared" ref="C16:D16" si="0">C3</f>
        <v>NMC 34793</v>
      </c>
      <c r="D16" s="3" t="str">
        <f t="shared" si="0"/>
        <v>NMC 11630</v>
      </c>
      <c r="E16" s="3" t="str">
        <f>E3</f>
        <v>NMC 36152</v>
      </c>
      <c r="G16" s="3">
        <f t="shared" ref="G16" si="1">G3</f>
        <v>0</v>
      </c>
    </row>
    <row r="17" spans="1:24">
      <c r="A17" s="22">
        <f>LOG10(A4)</f>
        <v>2.3227181971229638</v>
      </c>
      <c r="B17" s="18">
        <v>1</v>
      </c>
      <c r="C17" s="13">
        <f t="shared" ref="C17:E28" si="2">LOG10(C4)-$A17</f>
        <v>-2.3865120713256971E-2</v>
      </c>
      <c r="D17" s="13">
        <f t="shared" si="2"/>
        <v>1.5738296481640823E-2</v>
      </c>
      <c r="E17" s="13">
        <f t="shared" si="2"/>
        <v>-2.6053006861432859E-2</v>
      </c>
      <c r="G17" s="13" t="e">
        <f t="shared" ref="G17:G18" si="3">LOG10(G4)-$A17</f>
        <v>#NUM!</v>
      </c>
      <c r="H17" s="13"/>
      <c r="I17" s="13"/>
      <c r="J17" s="13"/>
      <c r="K17" s="13"/>
    </row>
    <row r="18" spans="1:24">
      <c r="A18" s="22">
        <f t="shared" ref="A18:A28" si="4">LOG10(A5)</f>
        <v>1.4235283419024749</v>
      </c>
      <c r="B18" s="18">
        <v>3</v>
      </c>
      <c r="C18" s="13">
        <f t="shared" si="2"/>
        <v>6.7833351931797736E-2</v>
      </c>
      <c r="D18" s="13">
        <f t="shared" si="2"/>
        <v>6.7833351931797736E-2</v>
      </c>
      <c r="E18" s="13">
        <f t="shared" si="2"/>
        <v>2.3629689439744306E-2</v>
      </c>
      <c r="G18" s="13" t="e">
        <f t="shared" si="3"/>
        <v>#NUM!</v>
      </c>
      <c r="H18" s="13"/>
      <c r="I18" s="13"/>
      <c r="J18" s="13"/>
      <c r="K18" s="13"/>
    </row>
    <row r="19" spans="1:24">
      <c r="A19" s="22">
        <f t="shared" si="4"/>
        <v>1.329011917768204</v>
      </c>
      <c r="B19" s="18">
        <v>4</v>
      </c>
      <c r="C19" s="13">
        <f t="shared" si="2"/>
        <v>6.8928090903833672E-2</v>
      </c>
      <c r="D19" s="13">
        <f t="shared" si="2"/>
        <v>5.1199323943401875E-2</v>
      </c>
      <c r="E19" s="13">
        <f t="shared" si="2"/>
        <v>3.2715918249388798E-2</v>
      </c>
      <c r="G19" s="13"/>
      <c r="H19" s="13"/>
      <c r="I19" s="13"/>
      <c r="J19" s="13"/>
      <c r="K19" s="13"/>
    </row>
    <row r="20" spans="1:24">
      <c r="A20" s="22">
        <f t="shared" si="4"/>
        <v>1.6286707336010562</v>
      </c>
      <c r="B20" s="18">
        <v>5</v>
      </c>
      <c r="C20" s="13">
        <f t="shared" si="2"/>
        <v>-5.4214432031556292E-3</v>
      </c>
      <c r="D20" s="13">
        <f t="shared" si="2"/>
        <v>2.4541780174287542E-2</v>
      </c>
      <c r="E20" s="13">
        <f t="shared" si="2"/>
        <v>1.4781942885131238E-2</v>
      </c>
      <c r="G20" s="13"/>
      <c r="H20" s="13"/>
      <c r="I20" s="13"/>
      <c r="J20" s="13"/>
      <c r="K20" s="13"/>
    </row>
    <row r="21" spans="1:24">
      <c r="A21" s="22">
        <f t="shared" si="4"/>
        <v>1.4284699409124848</v>
      </c>
      <c r="B21" s="18">
        <v>6</v>
      </c>
      <c r="C21" s="13">
        <f t="shared" si="2"/>
        <v>1.0862752917777829E-2</v>
      </c>
      <c r="D21" s="13">
        <f t="shared" si="2"/>
        <v>3.3928056986471278E-2</v>
      </c>
      <c r="E21" s="13">
        <f t="shared" si="2"/>
        <v>4.8651313807177576E-2</v>
      </c>
      <c r="G21" s="13"/>
      <c r="H21" s="13"/>
      <c r="I21" s="13"/>
      <c r="J21" s="13"/>
      <c r="K21" s="13"/>
    </row>
    <row r="22" spans="1:24">
      <c r="A22" s="22">
        <f t="shared" si="4"/>
        <v>1.5882910298599249</v>
      </c>
      <c r="B22" s="18">
        <v>10</v>
      </c>
      <c r="C22" s="13">
        <f t="shared" si="2"/>
        <v>1.3768961468037411E-2</v>
      </c>
      <c r="D22" s="13">
        <f t="shared" si="2"/>
        <v>1.9163993354743614E-2</v>
      </c>
      <c r="E22" s="13">
        <f t="shared" si="2"/>
        <v>-2.8303003514242864E-3</v>
      </c>
      <c r="G22" s="13"/>
      <c r="H22" s="13"/>
      <c r="I22" s="13"/>
      <c r="J22" s="13"/>
      <c r="K22" s="13"/>
    </row>
    <row r="23" spans="1:24">
      <c r="A23" s="22">
        <f t="shared" si="4"/>
        <v>1.5857718008670616</v>
      </c>
      <c r="B23" s="18">
        <v>11</v>
      </c>
      <c r="C23" s="13">
        <f t="shared" si="2"/>
        <v>2.7012055852673855E-2</v>
      </c>
      <c r="D23" s="13">
        <f t="shared" si="2"/>
        <v>4.2617129183250002E-2</v>
      </c>
      <c r="E23" s="13">
        <f t="shared" si="2"/>
        <v>3.7477489530838959E-2</v>
      </c>
      <c r="G23" s="13"/>
      <c r="H23" s="13"/>
      <c r="I23" s="13"/>
      <c r="J23" s="13"/>
      <c r="K23" s="13"/>
    </row>
    <row r="24" spans="1:24">
      <c r="A24" s="22">
        <f t="shared" si="4"/>
        <v>1.4710386699273243</v>
      </c>
      <c r="B24" s="18">
        <v>12</v>
      </c>
      <c r="C24" s="13">
        <f t="shared" si="2"/>
        <v>4.747526995056317E-2</v>
      </c>
      <c r="D24" s="13">
        <f t="shared" si="2"/>
        <v>6.044024711493079E-2</v>
      </c>
      <c r="E24" s="13">
        <f t="shared" si="2"/>
        <v>4.747526995056317E-2</v>
      </c>
      <c r="G24" s="13"/>
      <c r="H24" s="13"/>
      <c r="I24" s="13"/>
      <c r="J24" s="13"/>
      <c r="K24" s="13"/>
    </row>
    <row r="25" spans="1:24">
      <c r="A25" s="22">
        <f t="shared" si="4"/>
        <v>1.38232763007427</v>
      </c>
      <c r="B25" s="18">
        <v>13</v>
      </c>
      <c r="C25" s="13">
        <f t="shared" si="2"/>
        <v>4.9036134084717409E-2</v>
      </c>
      <c r="D25" s="13">
        <f t="shared" si="2"/>
        <v>5.700506375599268E-2</v>
      </c>
      <c r="E25" s="13">
        <f t="shared" si="2"/>
        <v>6.4830401267949256E-2</v>
      </c>
      <c r="G25" s="13"/>
      <c r="H25" s="13"/>
      <c r="I25" s="13"/>
      <c r="J25" s="13"/>
      <c r="K25" s="13"/>
    </row>
    <row r="26" spans="1:24">
      <c r="A26" s="22">
        <f t="shared" si="4"/>
        <v>1.4119678378310927</v>
      </c>
      <c r="B26" s="18">
        <v>14</v>
      </c>
      <c r="C26" s="13">
        <f t="shared" si="2"/>
        <v>3.5190193511126511E-2</v>
      </c>
      <c r="D26" s="13">
        <f t="shared" si="2"/>
        <v>5.7854178147070279E-2</v>
      </c>
      <c r="E26" s="13">
        <f t="shared" si="2"/>
        <v>5.0430160067863383E-2</v>
      </c>
      <c r="G26" s="13"/>
      <c r="H26" s="13"/>
      <c r="I26" s="13"/>
      <c r="J26" s="13"/>
      <c r="K26" s="13"/>
    </row>
    <row r="27" spans="1:24">
      <c r="A27" s="22">
        <f t="shared" si="4"/>
        <v>1.5308177225751809</v>
      </c>
      <c r="B27" s="18">
        <v>7</v>
      </c>
      <c r="C27" s="13">
        <f t="shared" si="2"/>
        <v>1.3250321775094775E-2</v>
      </c>
      <c r="D27" s="13">
        <f t="shared" si="2"/>
        <v>3.7384001491814089E-2</v>
      </c>
      <c r="E27" s="13">
        <f t="shared" si="2"/>
        <v>3.1475141881293744E-2</v>
      </c>
      <c r="G27" s="13"/>
      <c r="H27" s="13"/>
      <c r="I27" s="13"/>
      <c r="J27" s="13"/>
      <c r="K27" s="13"/>
    </row>
    <row r="28" spans="1:24">
      <c r="A28" s="22">
        <f t="shared" si="4"/>
        <v>1.0924544364730984</v>
      </c>
      <c r="B28" s="18">
        <v>8</v>
      </c>
      <c r="C28" s="13">
        <f t="shared" si="2"/>
        <v>5.3673599205139588E-2</v>
      </c>
      <c r="D28" s="13">
        <f t="shared" si="2"/>
        <v>5.3673599205139588E-2</v>
      </c>
      <c r="E28" s="13">
        <f t="shared" si="2"/>
        <v>-1.327319042547348E-2</v>
      </c>
      <c r="G28" s="13"/>
      <c r="H28" s="13"/>
      <c r="I28" s="13"/>
      <c r="J28" s="13"/>
      <c r="K28" s="13"/>
    </row>
    <row r="30" spans="1:24">
      <c r="A30" s="1" t="s">
        <v>15</v>
      </c>
      <c r="C30" s="4" t="s">
        <v>5</v>
      </c>
      <c r="D30" s="4" t="s">
        <v>3</v>
      </c>
      <c r="E30" s="4" t="s">
        <v>3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>
      <c r="B31" s="19"/>
      <c r="C31" s="1" t="s">
        <v>6</v>
      </c>
      <c r="D31" s="1" t="s">
        <v>2</v>
      </c>
      <c r="E31" s="1" t="s">
        <v>2</v>
      </c>
      <c r="P31" s="4"/>
      <c r="Q31" s="4"/>
      <c r="R31" s="4"/>
      <c r="S31" s="4"/>
      <c r="T31" s="4"/>
      <c r="U31" s="4"/>
      <c r="V31" s="4"/>
      <c r="W31" s="4"/>
      <c r="X31" s="4"/>
    </row>
    <row r="32" spans="1:24" s="2" customFormat="1">
      <c r="C32" s="4" t="s">
        <v>4</v>
      </c>
      <c r="D32" s="1" t="s">
        <v>13</v>
      </c>
      <c r="E32" s="1" t="s">
        <v>13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26" s="2" customFormat="1">
      <c r="A33" s="14" t="s">
        <v>1</v>
      </c>
      <c r="C33" s="4">
        <v>196</v>
      </c>
      <c r="D33" s="5">
        <v>157.77000000000001</v>
      </c>
      <c r="E33" s="5">
        <v>306.89</v>
      </c>
      <c r="F33" s="5"/>
      <c r="G33" s="5"/>
      <c r="H33" s="6"/>
      <c r="I33" s="5"/>
      <c r="J33" s="7"/>
      <c r="K33" s="7"/>
      <c r="L33" s="6"/>
      <c r="M33" s="5"/>
      <c r="N33" s="5"/>
      <c r="O33" s="5"/>
      <c r="Y33" s="8"/>
      <c r="Z33" s="8"/>
    </row>
    <row r="34" spans="1:26">
      <c r="A34" s="15">
        <v>246.9375</v>
      </c>
      <c r="B34" s="3">
        <v>1</v>
      </c>
      <c r="C34" s="1">
        <v>242.4</v>
      </c>
      <c r="D34" s="9">
        <v>244.75</v>
      </c>
      <c r="E34" s="9">
        <v>239.87</v>
      </c>
      <c r="G34" s="9"/>
      <c r="H34" s="9"/>
      <c r="I34" s="9"/>
      <c r="J34" s="9"/>
      <c r="K34" s="9"/>
      <c r="L34" s="9"/>
      <c r="M34" s="9"/>
      <c r="N34" s="9"/>
      <c r="O34" s="9"/>
      <c r="Y34" s="9"/>
      <c r="Z34" s="9"/>
    </row>
    <row r="35" spans="1:26">
      <c r="A35" s="15">
        <v>25.615625000000001</v>
      </c>
      <c r="B35" s="3">
        <v>3</v>
      </c>
      <c r="C35" s="1">
        <v>31.4</v>
      </c>
      <c r="D35" s="9">
        <v>30.46</v>
      </c>
      <c r="E35" s="9">
        <v>28.45</v>
      </c>
      <c r="G35" s="9"/>
      <c r="H35" s="9"/>
      <c r="I35" s="9"/>
      <c r="J35" s="9"/>
      <c r="K35" s="9"/>
      <c r="L35" s="9"/>
      <c r="M35" s="9"/>
      <c r="N35" s="9"/>
      <c r="O35" s="9"/>
      <c r="Y35" s="9"/>
      <c r="Z35" s="9"/>
    </row>
    <row r="36" spans="1:26">
      <c r="A36" s="15">
        <v>25.390625</v>
      </c>
      <c r="B36" s="3">
        <v>4</v>
      </c>
      <c r="C36" s="1">
        <v>28</v>
      </c>
      <c r="D36" s="9">
        <v>27.64</v>
      </c>
      <c r="E36" s="9">
        <v>26.39</v>
      </c>
      <c r="G36" s="9"/>
      <c r="H36" s="9"/>
      <c r="I36" s="9"/>
      <c r="J36" s="9"/>
      <c r="K36" s="9"/>
      <c r="L36" s="9"/>
      <c r="M36" s="9"/>
      <c r="N36" s="9"/>
      <c r="O36" s="9"/>
      <c r="Y36" s="9"/>
      <c r="Z36" s="9"/>
    </row>
    <row r="37" spans="1:26">
      <c r="A37" s="15">
        <v>39.893749999999997</v>
      </c>
      <c r="B37" s="3">
        <v>5</v>
      </c>
      <c r="C37" s="1">
        <v>43.6</v>
      </c>
      <c r="D37" s="9">
        <v>42.88</v>
      </c>
      <c r="E37" s="9">
        <v>41.74</v>
      </c>
      <c r="G37" s="9"/>
      <c r="H37" s="9"/>
      <c r="I37" s="9"/>
      <c r="J37" s="9"/>
      <c r="K37" s="9"/>
      <c r="L37" s="9"/>
      <c r="M37" s="9"/>
      <c r="N37" s="9"/>
      <c r="O37" s="9"/>
      <c r="Y37" s="9"/>
      <c r="Z37" s="9"/>
    </row>
    <row r="38" spans="1:26">
      <c r="A38" s="15">
        <v>34.593548387096774</v>
      </c>
      <c r="B38" s="3">
        <v>6</v>
      </c>
      <c r="D38" s="9">
        <v>37.049999999999997</v>
      </c>
      <c r="E38" s="9">
        <v>36.47</v>
      </c>
      <c r="G38" s="9"/>
      <c r="H38" s="9"/>
      <c r="I38" s="9"/>
      <c r="J38" s="9"/>
      <c r="K38" s="9"/>
      <c r="L38" s="9"/>
      <c r="M38" s="9"/>
      <c r="N38" s="9"/>
      <c r="O38" s="9"/>
      <c r="Y38" s="9"/>
      <c r="Z38" s="9"/>
    </row>
    <row r="39" spans="1:26">
      <c r="A39" s="15">
        <v>38.384374999999999</v>
      </c>
      <c r="B39" s="3">
        <v>10</v>
      </c>
      <c r="C39" s="11">
        <v>44</v>
      </c>
      <c r="D39" s="9">
        <v>42.46</v>
      </c>
      <c r="E39" s="9">
        <v>42.01</v>
      </c>
      <c r="G39" s="9"/>
      <c r="H39" s="9"/>
      <c r="I39" s="9"/>
      <c r="J39" s="9"/>
      <c r="K39" s="9"/>
      <c r="L39" s="9"/>
      <c r="M39" s="9"/>
      <c r="N39" s="9"/>
      <c r="O39" s="9"/>
      <c r="Y39" s="12"/>
      <c r="Z39" s="12"/>
    </row>
    <row r="40" spans="1:26">
      <c r="A40" s="15">
        <v>37.6</v>
      </c>
      <c r="B40" s="3">
        <v>11</v>
      </c>
      <c r="C40" s="1">
        <v>44</v>
      </c>
      <c r="D40" s="9">
        <v>42.19</v>
      </c>
      <c r="E40" s="9">
        <v>43.52</v>
      </c>
      <c r="G40" s="9"/>
      <c r="H40" s="9"/>
      <c r="I40" s="9"/>
      <c r="J40" s="9"/>
      <c r="K40" s="9"/>
      <c r="L40" s="9"/>
      <c r="M40" s="9"/>
      <c r="N40" s="9"/>
      <c r="O40" s="9"/>
      <c r="Y40" s="12"/>
      <c r="Z40" s="12"/>
    </row>
    <row r="41" spans="1:26">
      <c r="A41" s="15">
        <v>30.193750000000001</v>
      </c>
      <c r="B41" s="3">
        <v>12</v>
      </c>
      <c r="C41" s="1">
        <v>32.9</v>
      </c>
      <c r="D41" s="9">
        <v>34.229999999999997</v>
      </c>
      <c r="E41" s="9">
        <v>34.799999999999997</v>
      </c>
      <c r="G41" s="9"/>
      <c r="H41" s="9"/>
      <c r="I41" s="9"/>
      <c r="J41" s="9"/>
      <c r="K41" s="9"/>
      <c r="L41" s="9"/>
      <c r="M41" s="9"/>
      <c r="N41" s="9"/>
      <c r="O41" s="9"/>
      <c r="Y41" s="12"/>
      <c r="Z41" s="12"/>
    </row>
    <row r="42" spans="1:26">
      <c r="A42" s="15">
        <v>23.712499999999999</v>
      </c>
      <c r="B42" s="3">
        <v>13</v>
      </c>
      <c r="D42" s="9">
        <v>26.33</v>
      </c>
      <c r="E42" s="9">
        <v>27.27</v>
      </c>
      <c r="G42" s="9"/>
      <c r="H42" s="9"/>
      <c r="I42" s="9"/>
      <c r="J42" s="9"/>
      <c r="K42" s="9"/>
      <c r="L42" s="9"/>
      <c r="M42" s="9"/>
      <c r="N42" s="9"/>
      <c r="O42" s="9"/>
      <c r="Y42" s="12"/>
      <c r="Z42" s="12"/>
    </row>
    <row r="43" spans="1:26">
      <c r="A43" s="15">
        <v>26.115625000000001</v>
      </c>
      <c r="B43" s="3">
        <v>14</v>
      </c>
      <c r="D43" s="9">
        <v>29.69</v>
      </c>
      <c r="E43" s="9">
        <v>29.06</v>
      </c>
      <c r="G43" s="9"/>
      <c r="H43" s="9"/>
      <c r="I43" s="9"/>
      <c r="J43" s="9"/>
      <c r="K43" s="9"/>
      <c r="L43" s="9"/>
      <c r="M43" s="9"/>
      <c r="N43" s="9"/>
      <c r="O43" s="9"/>
      <c r="Y43" s="12"/>
      <c r="Z43" s="12"/>
    </row>
    <row r="44" spans="1:26">
      <c r="A44" s="15">
        <v>36.020689655172397</v>
      </c>
      <c r="B44" s="3">
        <v>7</v>
      </c>
    </row>
    <row r="45" spans="1:26">
      <c r="A45" s="15">
        <v>8.3206896551724157</v>
      </c>
      <c r="B45" s="3">
        <v>8</v>
      </c>
    </row>
    <row r="46" spans="1:26" s="4" customFormat="1">
      <c r="A46" s="16" t="s">
        <v>0</v>
      </c>
      <c r="B46" s="3"/>
      <c r="C46" s="4">
        <f>C33</f>
        <v>196</v>
      </c>
      <c r="D46" s="4">
        <f t="shared" ref="D46:E46" si="5">D33</f>
        <v>157.77000000000001</v>
      </c>
      <c r="E46" s="4">
        <f t="shared" si="5"/>
        <v>306.89</v>
      </c>
      <c r="P46" s="3"/>
      <c r="Q46" s="3"/>
      <c r="R46" s="3"/>
      <c r="S46" s="3"/>
      <c r="T46" s="3"/>
      <c r="U46" s="3"/>
      <c r="V46" s="3"/>
      <c r="W46" s="3"/>
      <c r="X46" s="3"/>
    </row>
    <row r="47" spans="1:26">
      <c r="A47" s="17">
        <v>2.3925870470255211</v>
      </c>
      <c r="B47" s="3">
        <v>1</v>
      </c>
      <c r="C47" s="13">
        <f t="shared" ref="C47:C50" si="6">LOG10(C34)-$A47</f>
        <v>-8.054431531272499E-3</v>
      </c>
      <c r="D47" s="13">
        <f t="shared" ref="D47:E56" si="7">LOG10(D34)-$A47</f>
        <v>-3.8643465503453989E-3</v>
      </c>
      <c r="E47" s="13">
        <f t="shared" si="7"/>
        <v>-1.2611111892899096E-2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6">
      <c r="A48" s="17">
        <v>1.4085049567667141</v>
      </c>
      <c r="B48" s="3">
        <v>3</v>
      </c>
      <c r="C48" s="13">
        <f t="shared" si="6"/>
        <v>8.8424691306500769E-2</v>
      </c>
      <c r="D48" s="13">
        <f t="shared" si="7"/>
        <v>7.5224942233309777E-2</v>
      </c>
      <c r="E48" s="13">
        <f t="shared" si="7"/>
        <v>4.557731396437581E-2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spans="1:26">
      <c r="A49" s="17">
        <v>1.4046733913310059</v>
      </c>
      <c r="B49" s="3">
        <v>4</v>
      </c>
      <c r="C49" s="13">
        <f t="shared" si="6"/>
        <v>4.2484640011213326E-2</v>
      </c>
      <c r="D49" s="13">
        <f t="shared" si="7"/>
        <v>3.6864647371154913E-2</v>
      </c>
      <c r="E49" s="13">
        <f t="shared" si="7"/>
        <v>1.6765998889043843E-2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6">
      <c r="A50" s="17">
        <v>1.6009048617738799</v>
      </c>
      <c r="B50" s="3">
        <v>5</v>
      </c>
      <c r="C50" s="13">
        <f t="shared" si="6"/>
        <v>3.8581627494706172E-2</v>
      </c>
      <c r="D50" s="13">
        <f t="shared" si="7"/>
        <v>3.1349914910833609E-2</v>
      </c>
      <c r="E50" s="13">
        <f t="shared" si="7"/>
        <v>1.9647582955555354E-2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6">
      <c r="A51" s="17">
        <v>1.5389951114765692</v>
      </c>
      <c r="B51" s="3">
        <v>6</v>
      </c>
      <c r="C51" s="13"/>
      <c r="D51" s="13">
        <f t="shared" si="7"/>
        <v>2.9793100838777731E-2</v>
      </c>
      <c r="E51" s="13">
        <f t="shared" si="7"/>
        <v>2.2940651837212167E-2</v>
      </c>
      <c r="F51" s="10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>
      <c r="A52" s="17">
        <v>1.5841544735279651</v>
      </c>
      <c r="B52" s="3">
        <v>10</v>
      </c>
      <c r="C52" s="13">
        <f t="shared" ref="C52:C54" si="8">LOG10(C39)-$A52</f>
        <v>5.9298202958222301E-2</v>
      </c>
      <c r="D52" s="13">
        <f t="shared" si="7"/>
        <v>4.3825516302014922E-2</v>
      </c>
      <c r="E52" s="13">
        <f t="shared" si="7"/>
        <v>3.9198208010026825E-2</v>
      </c>
      <c r="F52" s="10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>
      <c r="A53" s="17">
        <v>1.5751878449276613</v>
      </c>
      <c r="B53" s="3">
        <v>11</v>
      </c>
      <c r="C53" s="13">
        <f t="shared" si="8"/>
        <v>6.826483155852614E-2</v>
      </c>
      <c r="D53" s="13">
        <f t="shared" si="7"/>
        <v>5.002168045421973E-2</v>
      </c>
      <c r="E53" s="13">
        <f t="shared" si="7"/>
        <v>6.3501041762462185E-2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>
      <c r="A54" s="17">
        <v>1.4799170548305951</v>
      </c>
      <c r="B54" s="3">
        <v>12</v>
      </c>
      <c r="C54" s="13">
        <f t="shared" si="8"/>
        <v>3.7278843119379124E-2</v>
      </c>
      <c r="D54" s="13">
        <f t="shared" si="7"/>
        <v>5.4489844307281876E-2</v>
      </c>
      <c r="E54" s="13">
        <f t="shared" si="7"/>
        <v>6.1662189115985866E-2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>
      <c r="A55" s="17">
        <v>1.3749773438967194</v>
      </c>
      <c r="B55" s="3">
        <v>13</v>
      </c>
      <c r="D55" s="13">
        <f t="shared" si="7"/>
        <v>4.5473515209348614E-2</v>
      </c>
      <c r="E55" s="13">
        <f t="shared" si="7"/>
        <v>6.0707794044910335E-2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>
      <c r="A56" s="17">
        <v>1.416900423847268</v>
      </c>
      <c r="B56" s="3">
        <v>14</v>
      </c>
      <c r="D56" s="13">
        <f t="shared" si="7"/>
        <v>5.5709773748776614E-2</v>
      </c>
      <c r="E56" s="13">
        <f t="shared" si="7"/>
        <v>4.6395186114734699E-2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>
      <c r="A57" s="17">
        <v>1.5565520236020194</v>
      </c>
      <c r="B57" s="3">
        <v>7</v>
      </c>
      <c r="I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6">
      <c r="A58" s="17">
        <v>0.92015932400983003</v>
      </c>
      <c r="B58" s="3">
        <v>8</v>
      </c>
      <c r="I58" s="13"/>
      <c r="P58" s="13"/>
      <c r="Q58" s="13"/>
      <c r="R58" s="13"/>
      <c r="S58" s="13"/>
      <c r="T58" s="13"/>
      <c r="U58" s="13"/>
      <c r="V58" s="13"/>
      <c r="W58" s="13"/>
      <c r="X58" s="13"/>
    </row>
  </sheetData>
  <phoneticPr fontId="2"/>
  <pageMargins left="0.75" right="0.75" top="1" bottom="1" header="0.4921259845" footer="0.4921259845"/>
  <pageSetup paperSize="10" orientation="portrait" horizontalDpi="4294967292" verticalDpi="4294967292"/>
  <headerFooter>
    <oddFooter>&amp;L_x000D_&amp;1#&amp;"Calibri"&amp;11&amp;K000000 Classification: Protected A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Christina Barron-Ortiz</cp:lastModifiedBy>
  <dcterms:created xsi:type="dcterms:W3CDTF">1999-09-22T15:07:22Z</dcterms:created>
  <dcterms:modified xsi:type="dcterms:W3CDTF">2025-08-30T17:48:12Z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2025-05-13T23:20:16Z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9e6b4a2c-8581-485e-9869-dce5c0d0d0b4</vt:lpwstr>
  </property>
  <property fmtid="{D5CDD505-2E9C-101B-9397-08002B2CF9AE}" pid="8" name="MSIP_Label_abf2ea38-542c-4b75-bd7d-582ec36a519f_ContentBits">
    <vt:lpwstr>2</vt:lpwstr>
  </property>
</Properties>
</file>